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วิชาการโรงเรียน\งานวิชาการ2563\TERM2\ไฟล์กรอกสมรรถนะ2-63\"/>
    </mc:Choice>
  </mc:AlternateContent>
  <xr:revisionPtr revIDLastSave="0" documentId="13_ncr:1_{2BE349BA-6811-45D3-A4E2-A064EB566911}" xr6:coauthVersionLast="46" xr6:coauthVersionMax="46" xr10:uidLastSave="{00000000-0000-0000-0000-000000000000}"/>
  <bookViews>
    <workbookView xWindow="-110" yWindow="-110" windowWidth="19420" windowHeight="10420" tabRatio="745" activeTab="1" xr2:uid="{00000000-000D-0000-FFFF-FFFF00000000}"/>
  </bookViews>
  <sheets>
    <sheet name="ข้อมูลรายวิชา" sheetId="2" r:id="rId1"/>
    <sheet name="ปพ.ห้อง.1" sheetId="10" r:id="rId2"/>
    <sheet name="สรุป(รวม)" sheetId="13" r:id="rId3"/>
  </sheets>
  <definedNames>
    <definedName name="_xlnm.Print_Titles" localSheetId="1">ปพ.ห้อง.1!$1:$8</definedName>
    <definedName name="_xlnm.Print_Titles" localSheetId="2">'สรุป(รวม)'!$1:$4</definedName>
  </definedNames>
  <calcPr calcId="191029"/>
</workbook>
</file>

<file path=xl/calcChain.xml><?xml version="1.0" encoding="utf-8"?>
<calcChain xmlns="http://schemas.openxmlformats.org/spreadsheetml/2006/main">
  <c r="B8" i="13" l="1"/>
  <c r="A8" i="13"/>
  <c r="A3" i="10"/>
  <c r="M15" i="13" l="1"/>
  <c r="A2" i="13"/>
  <c r="O10" i="10" l="1"/>
  <c r="P10" i="10"/>
  <c r="O11" i="10"/>
  <c r="P11" i="10"/>
  <c r="O12" i="10"/>
  <c r="P12" i="10"/>
  <c r="O13" i="10"/>
  <c r="P13" i="10"/>
  <c r="O14" i="10"/>
  <c r="P14" i="10"/>
  <c r="O15" i="10"/>
  <c r="P15" i="10"/>
  <c r="O16" i="10"/>
  <c r="P16" i="10"/>
  <c r="O17" i="10"/>
  <c r="P17" i="10"/>
  <c r="O18" i="10"/>
  <c r="P18" i="10"/>
  <c r="O19" i="10"/>
  <c r="P19" i="10"/>
  <c r="O20" i="10"/>
  <c r="P20" i="10"/>
  <c r="O21" i="10"/>
  <c r="P21" i="10"/>
  <c r="O22" i="10"/>
  <c r="P22" i="10"/>
  <c r="O23" i="10"/>
  <c r="P23" i="10"/>
  <c r="O24" i="10"/>
  <c r="P24" i="10"/>
  <c r="O25" i="10"/>
  <c r="P25" i="10"/>
  <c r="O26" i="10"/>
  <c r="P26" i="10"/>
  <c r="O27" i="10"/>
  <c r="P27" i="10"/>
  <c r="P9" i="10"/>
  <c r="O9" i="10"/>
  <c r="Q14" i="10" l="1"/>
  <c r="J14" i="10" s="1"/>
  <c r="K14" i="10" s="1"/>
  <c r="Q10" i="10"/>
  <c r="J10" i="10" s="1"/>
  <c r="K10" i="10" s="1"/>
  <c r="Q19" i="10"/>
  <c r="J19" i="10" s="1"/>
  <c r="K19" i="10" s="1"/>
  <c r="Q18" i="10"/>
  <c r="J18" i="10" s="1"/>
  <c r="K18" i="10" s="1"/>
  <c r="Q25" i="10"/>
  <c r="J25" i="10" s="1"/>
  <c r="K25" i="10" s="1"/>
  <c r="Q24" i="10"/>
  <c r="J24" i="10" s="1"/>
  <c r="K24" i="10" s="1"/>
  <c r="Q21" i="10"/>
  <c r="J21" i="10" s="1"/>
  <c r="K21" i="10" s="1"/>
  <c r="Q20" i="10"/>
  <c r="J20" i="10" s="1"/>
  <c r="K20" i="10" s="1"/>
  <c r="Q16" i="10"/>
  <c r="J16" i="10" s="1"/>
  <c r="K16" i="10" s="1"/>
  <c r="Q15" i="10"/>
  <c r="J15" i="10" s="1"/>
  <c r="K15" i="10" s="1"/>
  <c r="Q12" i="10"/>
  <c r="J12" i="10" s="1"/>
  <c r="K12" i="10" s="1"/>
  <c r="Q11" i="10"/>
  <c r="J11" i="10" s="1"/>
  <c r="K11" i="10" s="1"/>
  <c r="Q23" i="10"/>
  <c r="J23" i="10" s="1"/>
  <c r="K23" i="10" s="1"/>
  <c r="Q27" i="10"/>
  <c r="J27" i="10" s="1"/>
  <c r="K27" i="10" s="1"/>
  <c r="Q26" i="10"/>
  <c r="J26" i="10" s="1"/>
  <c r="K26" i="10" s="1"/>
  <c r="Q17" i="10"/>
  <c r="J17" i="10" s="1"/>
  <c r="K17" i="10" s="1"/>
  <c r="Q9" i="10"/>
  <c r="J9" i="10" s="1"/>
  <c r="K9" i="10" s="1"/>
  <c r="Q22" i="10"/>
  <c r="J22" i="10" s="1"/>
  <c r="K22" i="10" s="1"/>
  <c r="Q13" i="10"/>
  <c r="J13" i="10" s="1"/>
  <c r="K13" i="10" s="1"/>
  <c r="M10" i="13"/>
  <c r="G8" i="13" l="1"/>
  <c r="F8" i="13"/>
  <c r="E8" i="13"/>
  <c r="D8" i="13"/>
  <c r="M8" i="13"/>
  <c r="C8" i="13" l="1"/>
  <c r="A4" i="13"/>
  <c r="A3" i="13"/>
  <c r="A2" i="10"/>
  <c r="E9" i="13" l="1"/>
  <c r="F9" i="13"/>
  <c r="D9" i="13"/>
  <c r="G9" i="13"/>
  <c r="H8" i="13" l="1"/>
  <c r="J8" i="13" s="1"/>
</calcChain>
</file>

<file path=xl/sharedStrings.xml><?xml version="1.0" encoding="utf-8"?>
<sst xmlns="http://schemas.openxmlformats.org/spreadsheetml/2006/main" count="77" uniqueCount="76">
  <si>
    <t>ระดับชั้น</t>
  </si>
  <si>
    <t>ระดับการศึกษา</t>
  </si>
  <si>
    <t>ภาคเรียน</t>
  </si>
  <si>
    <t>ปีการศึกษา</t>
  </si>
  <si>
    <t>กลุ่มสาระการเรียนรู้</t>
  </si>
  <si>
    <t>รายวิชา</t>
  </si>
  <si>
    <t>รหัสวิชา</t>
  </si>
  <si>
    <t>จำนวนชั่วโมง/สัปดาห์</t>
  </si>
  <si>
    <t>จำนวนหน่วยกิต</t>
  </si>
  <si>
    <t>ครูผู้สอน</t>
  </si>
  <si>
    <t>เลขที่</t>
  </si>
  <si>
    <t>ชื่อ - สกุล</t>
  </si>
  <si>
    <t>สรุป</t>
  </si>
  <si>
    <t>แปลผล</t>
  </si>
  <si>
    <t>ดีเยี่ยม</t>
  </si>
  <si>
    <t>ดี</t>
  </si>
  <si>
    <t>ชั้น</t>
  </si>
  <si>
    <t>จำนวนผู้เรียน</t>
  </si>
  <si>
    <t>%ผ่าน</t>
  </si>
  <si>
    <t>%ไม่ผ่าน</t>
  </si>
  <si>
    <t>ผลการประเมิน</t>
  </si>
  <si>
    <t>(นางนุชนาฎ  โชติสุวรรณ)</t>
  </si>
  <si>
    <t>หัวหน้ากลุ่มสาระ</t>
  </si>
  <si>
    <t>ลงชื่อ......................................................................ครูผู้สอน</t>
  </si>
  <si>
    <t>ลงชื่อ......................................................................หัวหน้ากลุ่มสาระฯ</t>
  </si>
  <si>
    <t>ลงชื่อ......................................................................งานวัดผล</t>
  </si>
  <si>
    <t>ข้อมูลรายวิชาที่สอนรายชั้นเรียน</t>
  </si>
  <si>
    <t>ผู้อำนวยการโรงเรียน</t>
  </si>
  <si>
    <t>คะแนนเฉลี่ยกลุ่มสาระ</t>
  </si>
  <si>
    <t>กรอกชื่อกลุ่มสาระ</t>
  </si>
  <si>
    <t>กรอกชื่อรายวิชา</t>
  </si>
  <si>
    <t>กรอกรหัสวิชา</t>
  </si>
  <si>
    <t>ชื่อครูผู้สอน</t>
  </si>
  <si>
    <t>ชื่อหัวหน้ากลุ่มสาระ</t>
  </si>
  <si>
    <t>ระดับ  ดี</t>
  </si>
  <si>
    <t>สมรรถนะ</t>
  </si>
  <si>
    <t>ระดับ ดย.</t>
  </si>
  <si>
    <t>good</t>
  </si>
  <si>
    <t>พอใช้</t>
  </si>
  <si>
    <t>ปรับปรุง</t>
  </si>
  <si>
    <t>ร้อยละ  ห้อง  2</t>
  </si>
  <si>
    <t>นายกิตติกรณ์  บุญยืน</t>
  </si>
  <si>
    <t>รองฯ วิชาการ</t>
  </si>
  <si>
    <t>ลงชื่อ......................................................................</t>
  </si>
  <si>
    <t>รองผู้อำนวยการกลุ่มบริหารงานวิชาการ</t>
  </si>
  <si>
    <t>ระดับชั้นมัธยมศึกษาตอนปลาย</t>
  </si>
  <si>
    <t>ม.4/1</t>
  </si>
  <si>
    <t>นายโกสินทร์   สมสันเทียะ</t>
  </si>
  <si>
    <t>นายนฤทธิ์   ศรีวารีรัตน์</t>
  </si>
  <si>
    <t>นายยศกร   เสนสาย</t>
  </si>
  <si>
    <t>นางสาวขวัญฤดี   บุตรโคตร</t>
  </si>
  <si>
    <t>นางสาวธัญย์ชนก   พันธ์พุกกะณะ</t>
  </si>
  <si>
    <t>นางสาวพรพินิจ   ทองทา</t>
  </si>
  <si>
    <t>นางสาวยิหวา   ชมภูนุช</t>
  </si>
  <si>
    <t>นางสาววิไรลักษณ์   ทองทา</t>
  </si>
  <si>
    <t>นางสาวศิรินภา   ศรีสุข</t>
  </si>
  <si>
    <t>นางสาวสาวิตรี   เสนสาย</t>
  </si>
  <si>
    <t>นางสาวแสงวรรณ   สมหมาย</t>
  </si>
  <si>
    <t>นายจตุรานนท์   ติ่งทอง</t>
  </si>
  <si>
    <t>นายศิริเจริญ   วงชาลี</t>
  </si>
  <si>
    <t>นางสาวกนกวรรณ   สีงาม</t>
  </si>
  <si>
    <t>นางสาวพัชราภรณ์   ทะเสนฮด</t>
  </si>
  <si>
    <t>นางสาวพัชราภา   ทะเสนฮด</t>
  </si>
  <si>
    <t>นางสาวสกุลกาญจน์   ศรีภุมมา</t>
  </si>
  <si>
    <t>นางสาวธัญญารัตน์   อะทะยศ</t>
  </si>
  <si>
    <t>นายต้นแบบ   จุ้ยม่วงศรี</t>
  </si>
  <si>
    <t>รายงานผลการกประเมิน  สมรรถนะสำคัญตามหลักสูตร  โรงเรียนสมเด็จพระญาณสังวร  ในพระสังฆราชูปถัมภ์</t>
  </si>
  <si>
    <t>แบบบันทึกผลการประเมินสมรรถนะสำคัญตามหลักสูตร</t>
  </si>
  <si>
    <t>การประเมินสมรรถนะสำคัญตามหลักสูตร</t>
  </si>
  <si>
    <t>สมรรถนะสำคัญ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</si>
  <si>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</si>
  <si>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</si>
  <si>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</si>
  <si>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</si>
  <si>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</si>
  <si>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ผลการประเมิน  สมรรถนะสำคัณตามหลักสูตร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</si>
</sst>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6" xfId="0" applyFont="1" applyBorder="1" applyAlignment="1">
      <alignment horizontal="left"/>
    </xf>
    <xf numFmtId="0" fontId="2" fillId="0" borderId="0" xfId="0" applyFont="1"/>
    <xf numFmtId="0" fontId="1" fillId="7" borderId="5" xfId="0" applyFont="1" applyFill="1" applyBorder="1"/>
    <xf numFmtId="164" fontId="1" fillId="0" borderId="6" xfId="0" applyNumberFormat="1" applyFont="1" applyBorder="1" applyAlignment="1">
      <alignment horizontal="left"/>
    </xf>
    <xf numFmtId="1" fontId="1" fillId="0" borderId="6" xfId="0" applyNumberFormat="1" applyFont="1" applyBorder="1" applyAlignment="1">
      <alignment horizontal="left"/>
    </xf>
    <xf numFmtId="0" fontId="1" fillId="7" borderId="9" xfId="0" applyFont="1" applyFill="1" applyBorder="1"/>
    <xf numFmtId="0" fontId="1" fillId="0" borderId="23" xfId="0" applyFont="1" applyBorder="1" applyAlignment="1">
      <alignment horizontal="left"/>
    </xf>
    <xf numFmtId="0" fontId="2" fillId="7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0" fontId="1" fillId="0" borderId="0" xfId="0" applyFont="1"/>
    <xf numFmtId="0" fontId="3" fillId="8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2" xfId="0" applyFont="1" applyFill="1" applyBorder="1"/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3" fillId="10" borderId="2" xfId="0" applyNumberFormat="1" applyFont="1" applyFill="1" applyBorder="1" applyAlignment="1">
      <alignment horizontal="center"/>
    </xf>
    <xf numFmtId="2" fontId="3" fillId="10" borderId="18" xfId="0" applyNumberFormat="1" applyFont="1" applyFill="1" applyBorder="1" applyAlignment="1">
      <alignment horizontal="center"/>
    </xf>
    <xf numFmtId="2" fontId="1" fillId="10" borderId="2" xfId="0" applyNumberFormat="1" applyFont="1" applyFill="1" applyBorder="1" applyAlignment="1">
      <alignment horizontal="center"/>
    </xf>
    <xf numFmtId="0" fontId="1" fillId="10" borderId="18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textRotation="90"/>
    </xf>
    <xf numFmtId="0" fontId="3" fillId="2" borderId="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3" fillId="4" borderId="2" xfId="0" applyNumberFormat="1" applyFont="1" applyFill="1" applyBorder="1" applyAlignment="1">
      <alignment horizontal="center"/>
    </xf>
    <xf numFmtId="2" fontId="3" fillId="4" borderId="18" xfId="0" applyNumberFormat="1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9" xfId="0" applyFont="1" applyBorder="1" applyAlignment="1">
      <alignment horizontal="center"/>
    </xf>
    <xf numFmtId="0" fontId="3" fillId="8" borderId="17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3" fillId="8" borderId="21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66FFFF"/>
      <color rgb="FFCCECFF"/>
      <color rgb="FFFF66CC"/>
      <color rgb="FFFFCCFF"/>
      <color rgb="FF0000FF"/>
      <color rgb="FFFFFF99"/>
      <color rgb="FF00FF00"/>
      <color rgb="FFCC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565150</xdr:colOff>
      <xdr:row>4</xdr:row>
      <xdr:rowOff>149434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939800" cy="1368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1:B15"/>
  <sheetViews>
    <sheetView workbookViewId="0">
      <selection activeCell="B11" sqref="B11"/>
    </sheetView>
  </sheetViews>
  <sheetFormatPr defaultColWidth="9" defaultRowHeight="24"/>
  <cols>
    <col min="1" max="1" width="20" style="2" customWidth="1"/>
    <col min="2" max="2" width="29.81640625" style="2" customWidth="1"/>
    <col min="3" max="16384" width="9" style="2"/>
  </cols>
  <sheetData>
    <row r="1" spans="1:2">
      <c r="A1" s="29" t="s">
        <v>26</v>
      </c>
      <c r="B1" s="30"/>
    </row>
    <row r="2" spans="1:2">
      <c r="A2" s="3" t="s">
        <v>1</v>
      </c>
      <c r="B2" s="1" t="s">
        <v>45</v>
      </c>
    </row>
    <row r="3" spans="1:2">
      <c r="A3" s="3" t="s">
        <v>0</v>
      </c>
      <c r="B3" s="1" t="s">
        <v>46</v>
      </c>
    </row>
    <row r="4" spans="1:2">
      <c r="A4" s="3" t="s">
        <v>2</v>
      </c>
      <c r="B4" s="1">
        <v>2</v>
      </c>
    </row>
    <row r="5" spans="1:2">
      <c r="A5" s="3" t="s">
        <v>3</v>
      </c>
      <c r="B5" s="1">
        <v>2563</v>
      </c>
    </row>
    <row r="6" spans="1:2">
      <c r="A6" s="3" t="s">
        <v>4</v>
      </c>
      <c r="B6" s="1" t="s">
        <v>29</v>
      </c>
    </row>
    <row r="7" spans="1:2">
      <c r="A7" s="3" t="s">
        <v>5</v>
      </c>
      <c r="B7" s="1" t="s">
        <v>30</v>
      </c>
    </row>
    <row r="8" spans="1:2">
      <c r="A8" s="3" t="s">
        <v>6</v>
      </c>
      <c r="B8" s="1" t="s">
        <v>31</v>
      </c>
    </row>
    <row r="9" spans="1:2">
      <c r="A9" s="3" t="s">
        <v>7</v>
      </c>
      <c r="B9" s="1">
        <v>2</v>
      </c>
    </row>
    <row r="10" spans="1:2">
      <c r="A10" s="3" t="s">
        <v>8</v>
      </c>
      <c r="B10" s="4">
        <v>1</v>
      </c>
    </row>
    <row r="11" spans="1:2">
      <c r="A11" s="3" t="s">
        <v>28</v>
      </c>
      <c r="B11" s="5">
        <v>70</v>
      </c>
    </row>
    <row r="12" spans="1:2">
      <c r="A12" s="3" t="s">
        <v>9</v>
      </c>
      <c r="B12" s="1" t="s">
        <v>32</v>
      </c>
    </row>
    <row r="13" spans="1:2">
      <c r="A13" s="6" t="s">
        <v>22</v>
      </c>
      <c r="B13" s="7" t="s">
        <v>33</v>
      </c>
    </row>
    <row r="14" spans="1:2">
      <c r="A14" s="8" t="s">
        <v>42</v>
      </c>
      <c r="B14" s="9" t="s">
        <v>41</v>
      </c>
    </row>
    <row r="15" spans="1:2">
      <c r="A15" s="10" t="s">
        <v>27</v>
      </c>
      <c r="B15" s="10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Q27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9" sqref="E9"/>
    </sheetView>
  </sheetViews>
  <sheetFormatPr defaultColWidth="9" defaultRowHeight="24"/>
  <cols>
    <col min="1" max="1" width="5.81640625" style="2" customWidth="1"/>
    <col min="2" max="2" width="27.453125" style="2" bestFit="1" customWidth="1"/>
    <col min="3" max="3" width="2" style="2" hidden="1" customWidth="1"/>
    <col min="4" max="4" width="2.81640625" style="2" hidden="1" customWidth="1"/>
    <col min="5" max="9" width="4.81640625" style="2" customWidth="1"/>
    <col min="10" max="10" width="4.7265625" style="2" bestFit="1" customWidth="1"/>
    <col min="11" max="11" width="7.26953125" style="2" customWidth="1"/>
    <col min="12" max="12" width="2.81640625" style="2" customWidth="1"/>
    <col min="13" max="13" width="9" style="2"/>
    <col min="14" max="14" width="13.453125" style="2" customWidth="1"/>
    <col min="15" max="17" width="13.453125" style="2" hidden="1" customWidth="1"/>
    <col min="18" max="18" width="13.453125" style="2" customWidth="1"/>
    <col min="19" max="16384" width="9" style="2"/>
  </cols>
  <sheetData>
    <row r="1" spans="1:17">
      <c r="A1" s="11" t="s">
        <v>67</v>
      </c>
    </row>
    <row r="2" spans="1:17">
      <c r="A2" s="11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7" ht="24.5" thickBot="1">
      <c r="A3" s="11" t="str">
        <f>"ห้อง  "&amp;ข้อมูลรายวิชา!B3</f>
        <v>ห้อง  ม.4/1</v>
      </c>
    </row>
    <row r="4" spans="1:17" ht="24" customHeight="1">
      <c r="A4" s="31" t="s">
        <v>10</v>
      </c>
      <c r="B4" s="34" t="s">
        <v>11</v>
      </c>
      <c r="E4" s="37" t="s">
        <v>68</v>
      </c>
      <c r="F4" s="38"/>
      <c r="G4" s="38"/>
      <c r="H4" s="38"/>
      <c r="I4" s="38"/>
      <c r="J4" s="38"/>
      <c r="K4" s="39"/>
    </row>
    <row r="5" spans="1:17">
      <c r="A5" s="32"/>
      <c r="B5" s="35"/>
      <c r="E5" s="40" t="s">
        <v>69</v>
      </c>
      <c r="F5" s="40"/>
      <c r="G5" s="40"/>
      <c r="H5" s="40"/>
      <c r="I5" s="40"/>
      <c r="J5" s="40" t="s">
        <v>12</v>
      </c>
      <c r="K5" s="40" t="s">
        <v>13</v>
      </c>
    </row>
    <row r="6" spans="1:17" ht="23.25" customHeight="1">
      <c r="A6" s="32"/>
      <c r="B6" s="35"/>
      <c r="E6" s="41" t="s">
        <v>70</v>
      </c>
      <c r="F6" s="41" t="s">
        <v>71</v>
      </c>
      <c r="G6" s="41" t="s">
        <v>72</v>
      </c>
      <c r="H6" s="41" t="s">
        <v>73</v>
      </c>
      <c r="I6" s="41" t="s">
        <v>74</v>
      </c>
      <c r="J6" s="40"/>
      <c r="K6" s="40"/>
    </row>
    <row r="7" spans="1:17" ht="11" customHeight="1">
      <c r="A7" s="32"/>
      <c r="B7" s="35"/>
      <c r="E7" s="41"/>
      <c r="F7" s="41"/>
      <c r="G7" s="41"/>
      <c r="H7" s="41"/>
      <c r="I7" s="41"/>
      <c r="J7" s="40"/>
      <c r="K7" s="40"/>
      <c r="O7" s="2" t="s">
        <v>35</v>
      </c>
    </row>
    <row r="8" spans="1:17" ht="42" customHeight="1" thickBot="1">
      <c r="A8" s="33"/>
      <c r="B8" s="36"/>
      <c r="E8" s="41"/>
      <c r="F8" s="41"/>
      <c r="G8" s="41"/>
      <c r="H8" s="41"/>
      <c r="I8" s="41"/>
      <c r="J8" s="40"/>
      <c r="K8" s="40"/>
      <c r="O8" s="2" t="s">
        <v>36</v>
      </c>
      <c r="P8" s="2" t="s">
        <v>34</v>
      </c>
      <c r="Q8" s="2" t="s">
        <v>37</v>
      </c>
    </row>
    <row r="9" spans="1:17">
      <c r="A9" s="14">
        <v>1</v>
      </c>
      <c r="B9" s="15" t="s">
        <v>47</v>
      </c>
      <c r="E9" s="16"/>
      <c r="F9" s="17"/>
      <c r="G9" s="17"/>
      <c r="H9" s="17"/>
      <c r="I9" s="17"/>
      <c r="J9" s="18">
        <f>IF(Q9&gt;4,3,IF(Q9&gt;3,2,IF(Q9&gt;2,1,0)))</f>
        <v>0</v>
      </c>
      <c r="K9" s="19" t="str">
        <f>IF(J9=1,"พอใช้",IF(J9=2,"ดี",IF(J9=3,"ดีเยี่ยม","ปรับปรุง")))</f>
        <v>ปรับปรุง</v>
      </c>
      <c r="O9" s="2">
        <f t="shared" ref="O9:O27" si="0">COUNTIF(E9:I9,3)</f>
        <v>0</v>
      </c>
      <c r="P9" s="2">
        <f t="shared" ref="P9:P27" si="1">COUNTIF(E9:I9,2)</f>
        <v>0</v>
      </c>
      <c r="Q9" s="2">
        <f>P9+O9</f>
        <v>0</v>
      </c>
    </row>
    <row r="10" spans="1:17">
      <c r="A10" s="20">
        <v>2</v>
      </c>
      <c r="B10" s="21" t="s">
        <v>48</v>
      </c>
      <c r="E10" s="22"/>
      <c r="F10" s="23"/>
      <c r="G10" s="23"/>
      <c r="H10" s="23"/>
      <c r="I10" s="23"/>
      <c r="J10" s="18">
        <f t="shared" ref="J10:J27" si="2">IF(Q10&gt;4,3,IF(Q10&gt;3,2,IF(Q10&gt;2,1,0)))</f>
        <v>0</v>
      </c>
      <c r="K10" s="19" t="str">
        <f t="shared" ref="K10:K27" si="3">IF(J10=1,"พอใช้",IF(J10=2,"ดี",IF(J10=3,"ดีเยี่ยม","ปรับปรุง")))</f>
        <v>ปรับปรุง</v>
      </c>
      <c r="O10" s="2">
        <f t="shared" si="0"/>
        <v>0</v>
      </c>
      <c r="P10" s="2">
        <f t="shared" si="1"/>
        <v>0</v>
      </c>
      <c r="Q10" s="2">
        <f t="shared" ref="Q10:Q27" si="4">P10+O10</f>
        <v>0</v>
      </c>
    </row>
    <row r="11" spans="1:17">
      <c r="A11" s="20">
        <v>3</v>
      </c>
      <c r="B11" s="21" t="s">
        <v>49</v>
      </c>
      <c r="E11" s="22"/>
      <c r="F11" s="23"/>
      <c r="G11" s="23"/>
      <c r="H11" s="23"/>
      <c r="I11" s="23"/>
      <c r="J11" s="18">
        <f t="shared" si="2"/>
        <v>0</v>
      </c>
      <c r="K11" s="19" t="str">
        <f t="shared" si="3"/>
        <v>ปรับปรุง</v>
      </c>
      <c r="O11" s="2">
        <f t="shared" si="0"/>
        <v>0</v>
      </c>
      <c r="P11" s="2">
        <f t="shared" si="1"/>
        <v>0</v>
      </c>
      <c r="Q11" s="2">
        <f t="shared" si="4"/>
        <v>0</v>
      </c>
    </row>
    <row r="12" spans="1:17">
      <c r="A12" s="20">
        <v>4</v>
      </c>
      <c r="B12" s="21" t="s">
        <v>50</v>
      </c>
      <c r="E12" s="22"/>
      <c r="F12" s="23"/>
      <c r="G12" s="23"/>
      <c r="H12" s="23"/>
      <c r="I12" s="23"/>
      <c r="J12" s="18">
        <f t="shared" si="2"/>
        <v>0</v>
      </c>
      <c r="K12" s="19" t="str">
        <f t="shared" si="3"/>
        <v>ปรับปรุง</v>
      </c>
      <c r="O12" s="2">
        <f t="shared" si="0"/>
        <v>0</v>
      </c>
      <c r="P12" s="2">
        <f t="shared" si="1"/>
        <v>0</v>
      </c>
      <c r="Q12" s="2">
        <f t="shared" si="4"/>
        <v>0</v>
      </c>
    </row>
    <row r="13" spans="1:17">
      <c r="A13" s="20">
        <v>5</v>
      </c>
      <c r="B13" s="21" t="s">
        <v>51</v>
      </c>
      <c r="E13" s="22"/>
      <c r="F13" s="23"/>
      <c r="G13" s="23"/>
      <c r="H13" s="23"/>
      <c r="I13" s="23"/>
      <c r="J13" s="18">
        <f t="shared" si="2"/>
        <v>0</v>
      </c>
      <c r="K13" s="19" t="str">
        <f t="shared" si="3"/>
        <v>ปรับปรุง</v>
      </c>
      <c r="O13" s="2">
        <f t="shared" si="0"/>
        <v>0</v>
      </c>
      <c r="P13" s="2">
        <f t="shared" si="1"/>
        <v>0</v>
      </c>
      <c r="Q13" s="2">
        <f t="shared" si="4"/>
        <v>0</v>
      </c>
    </row>
    <row r="14" spans="1:17">
      <c r="A14" s="20">
        <v>6</v>
      </c>
      <c r="B14" s="21" t="s">
        <v>52</v>
      </c>
      <c r="E14" s="22"/>
      <c r="F14" s="23"/>
      <c r="G14" s="23"/>
      <c r="H14" s="23"/>
      <c r="I14" s="23"/>
      <c r="J14" s="18">
        <f t="shared" si="2"/>
        <v>0</v>
      </c>
      <c r="K14" s="19" t="str">
        <f t="shared" si="3"/>
        <v>ปรับปรุง</v>
      </c>
      <c r="O14" s="2">
        <f t="shared" si="0"/>
        <v>0</v>
      </c>
      <c r="P14" s="2">
        <f t="shared" si="1"/>
        <v>0</v>
      </c>
      <c r="Q14" s="2">
        <f t="shared" si="4"/>
        <v>0</v>
      </c>
    </row>
    <row r="15" spans="1:17">
      <c r="A15" s="20">
        <v>7</v>
      </c>
      <c r="B15" s="21" t="s">
        <v>53</v>
      </c>
      <c r="E15" s="22"/>
      <c r="F15" s="23"/>
      <c r="G15" s="23"/>
      <c r="H15" s="23"/>
      <c r="I15" s="23"/>
      <c r="J15" s="18">
        <f t="shared" si="2"/>
        <v>0</v>
      </c>
      <c r="K15" s="19" t="str">
        <f t="shared" si="3"/>
        <v>ปรับปรุง</v>
      </c>
      <c r="O15" s="2">
        <f t="shared" si="0"/>
        <v>0</v>
      </c>
      <c r="P15" s="2">
        <f t="shared" si="1"/>
        <v>0</v>
      </c>
      <c r="Q15" s="2">
        <f t="shared" si="4"/>
        <v>0</v>
      </c>
    </row>
    <row r="16" spans="1:17">
      <c r="A16" s="20">
        <v>8</v>
      </c>
      <c r="B16" s="21" t="s">
        <v>54</v>
      </c>
      <c r="E16" s="22"/>
      <c r="F16" s="23"/>
      <c r="G16" s="23"/>
      <c r="H16" s="23"/>
      <c r="I16" s="23"/>
      <c r="J16" s="18">
        <f t="shared" si="2"/>
        <v>0</v>
      </c>
      <c r="K16" s="19" t="str">
        <f t="shared" si="3"/>
        <v>ปรับปรุง</v>
      </c>
      <c r="O16" s="2">
        <f t="shared" si="0"/>
        <v>0</v>
      </c>
      <c r="P16" s="2">
        <f t="shared" si="1"/>
        <v>0</v>
      </c>
      <c r="Q16" s="2">
        <f t="shared" si="4"/>
        <v>0</v>
      </c>
    </row>
    <row r="17" spans="1:17">
      <c r="A17" s="20">
        <v>9</v>
      </c>
      <c r="B17" s="21" t="s">
        <v>55</v>
      </c>
      <c r="E17" s="22"/>
      <c r="F17" s="23"/>
      <c r="G17" s="23"/>
      <c r="H17" s="23"/>
      <c r="I17" s="23"/>
      <c r="J17" s="18">
        <f t="shared" si="2"/>
        <v>0</v>
      </c>
      <c r="K17" s="19" t="str">
        <f t="shared" si="3"/>
        <v>ปรับปรุง</v>
      </c>
      <c r="O17" s="2">
        <f t="shared" si="0"/>
        <v>0</v>
      </c>
      <c r="P17" s="2">
        <f t="shared" si="1"/>
        <v>0</v>
      </c>
      <c r="Q17" s="2">
        <f t="shared" si="4"/>
        <v>0</v>
      </c>
    </row>
    <row r="18" spans="1:17">
      <c r="A18" s="20">
        <v>10</v>
      </c>
      <c r="B18" s="21" t="s">
        <v>56</v>
      </c>
      <c r="E18" s="22"/>
      <c r="F18" s="23"/>
      <c r="G18" s="23"/>
      <c r="H18" s="23"/>
      <c r="I18" s="23"/>
      <c r="J18" s="18">
        <f t="shared" si="2"/>
        <v>0</v>
      </c>
      <c r="K18" s="19" t="str">
        <f t="shared" si="3"/>
        <v>ปรับปรุง</v>
      </c>
      <c r="O18" s="2">
        <f t="shared" si="0"/>
        <v>0</v>
      </c>
      <c r="P18" s="2">
        <f t="shared" si="1"/>
        <v>0</v>
      </c>
      <c r="Q18" s="2">
        <f t="shared" si="4"/>
        <v>0</v>
      </c>
    </row>
    <row r="19" spans="1:17">
      <c r="A19" s="20">
        <v>11</v>
      </c>
      <c r="B19" s="21" t="s">
        <v>57</v>
      </c>
      <c r="E19" s="22"/>
      <c r="F19" s="23"/>
      <c r="G19" s="23"/>
      <c r="H19" s="23"/>
      <c r="I19" s="23"/>
      <c r="J19" s="18">
        <f t="shared" si="2"/>
        <v>0</v>
      </c>
      <c r="K19" s="19" t="str">
        <f t="shared" si="3"/>
        <v>ปรับปรุง</v>
      </c>
      <c r="O19" s="2">
        <f t="shared" si="0"/>
        <v>0</v>
      </c>
      <c r="P19" s="2">
        <f t="shared" si="1"/>
        <v>0</v>
      </c>
      <c r="Q19" s="2">
        <f t="shared" si="4"/>
        <v>0</v>
      </c>
    </row>
    <row r="20" spans="1:17">
      <c r="A20" s="20">
        <v>12</v>
      </c>
      <c r="B20" s="21" t="s">
        <v>58</v>
      </c>
      <c r="E20" s="22"/>
      <c r="F20" s="23"/>
      <c r="G20" s="23"/>
      <c r="H20" s="23"/>
      <c r="I20" s="23"/>
      <c r="J20" s="18">
        <f t="shared" si="2"/>
        <v>0</v>
      </c>
      <c r="K20" s="19" t="str">
        <f t="shared" si="3"/>
        <v>ปรับปรุง</v>
      </c>
      <c r="O20" s="2">
        <f t="shared" si="0"/>
        <v>0</v>
      </c>
      <c r="P20" s="2">
        <f t="shared" si="1"/>
        <v>0</v>
      </c>
      <c r="Q20" s="2">
        <f t="shared" si="4"/>
        <v>0</v>
      </c>
    </row>
    <row r="21" spans="1:17">
      <c r="A21" s="20">
        <v>13</v>
      </c>
      <c r="B21" s="21" t="s">
        <v>59</v>
      </c>
      <c r="E21" s="22"/>
      <c r="F21" s="23"/>
      <c r="G21" s="23"/>
      <c r="H21" s="23"/>
      <c r="I21" s="23"/>
      <c r="J21" s="18">
        <f t="shared" si="2"/>
        <v>0</v>
      </c>
      <c r="K21" s="19" t="str">
        <f t="shared" si="3"/>
        <v>ปรับปรุง</v>
      </c>
      <c r="O21" s="2">
        <f t="shared" si="0"/>
        <v>0</v>
      </c>
      <c r="P21" s="2">
        <f t="shared" si="1"/>
        <v>0</v>
      </c>
      <c r="Q21" s="2">
        <f t="shared" si="4"/>
        <v>0</v>
      </c>
    </row>
    <row r="22" spans="1:17">
      <c r="A22" s="20">
        <v>14</v>
      </c>
      <c r="B22" s="21" t="s">
        <v>60</v>
      </c>
      <c r="E22" s="22"/>
      <c r="F22" s="23"/>
      <c r="G22" s="23"/>
      <c r="H22" s="23"/>
      <c r="I22" s="23"/>
      <c r="J22" s="18">
        <f t="shared" si="2"/>
        <v>0</v>
      </c>
      <c r="K22" s="19" t="str">
        <f t="shared" si="3"/>
        <v>ปรับปรุง</v>
      </c>
      <c r="O22" s="2">
        <f t="shared" si="0"/>
        <v>0</v>
      </c>
      <c r="P22" s="2">
        <f t="shared" si="1"/>
        <v>0</v>
      </c>
      <c r="Q22" s="2">
        <f t="shared" si="4"/>
        <v>0</v>
      </c>
    </row>
    <row r="23" spans="1:17">
      <c r="A23" s="20">
        <v>15</v>
      </c>
      <c r="B23" s="21" t="s">
        <v>61</v>
      </c>
      <c r="E23" s="22"/>
      <c r="F23" s="23"/>
      <c r="G23" s="23"/>
      <c r="H23" s="23"/>
      <c r="I23" s="23"/>
      <c r="J23" s="18">
        <f t="shared" si="2"/>
        <v>0</v>
      </c>
      <c r="K23" s="19" t="str">
        <f t="shared" si="3"/>
        <v>ปรับปรุง</v>
      </c>
      <c r="O23" s="2">
        <f t="shared" si="0"/>
        <v>0</v>
      </c>
      <c r="P23" s="2">
        <f t="shared" si="1"/>
        <v>0</v>
      </c>
      <c r="Q23" s="2">
        <f t="shared" si="4"/>
        <v>0</v>
      </c>
    </row>
    <row r="24" spans="1:17">
      <c r="A24" s="20">
        <v>16</v>
      </c>
      <c r="B24" s="21" t="s">
        <v>62</v>
      </c>
      <c r="E24" s="22"/>
      <c r="F24" s="23"/>
      <c r="G24" s="23"/>
      <c r="H24" s="23"/>
      <c r="I24" s="23"/>
      <c r="J24" s="18">
        <f t="shared" si="2"/>
        <v>0</v>
      </c>
      <c r="K24" s="19" t="str">
        <f t="shared" si="3"/>
        <v>ปรับปรุง</v>
      </c>
      <c r="O24" s="2">
        <f t="shared" si="0"/>
        <v>0</v>
      </c>
      <c r="P24" s="2">
        <f t="shared" si="1"/>
        <v>0</v>
      </c>
      <c r="Q24" s="2">
        <f t="shared" si="4"/>
        <v>0</v>
      </c>
    </row>
    <row r="25" spans="1:17">
      <c r="A25" s="20">
        <v>17</v>
      </c>
      <c r="B25" s="21" t="s">
        <v>63</v>
      </c>
      <c r="E25" s="22"/>
      <c r="F25" s="23"/>
      <c r="G25" s="23"/>
      <c r="H25" s="23"/>
      <c r="I25" s="23"/>
      <c r="J25" s="18">
        <f t="shared" si="2"/>
        <v>0</v>
      </c>
      <c r="K25" s="19" t="str">
        <f t="shared" si="3"/>
        <v>ปรับปรุง</v>
      </c>
      <c r="O25" s="2">
        <f t="shared" si="0"/>
        <v>0</v>
      </c>
      <c r="P25" s="2">
        <f t="shared" si="1"/>
        <v>0</v>
      </c>
      <c r="Q25" s="2">
        <f t="shared" si="4"/>
        <v>0</v>
      </c>
    </row>
    <row r="26" spans="1:17">
      <c r="A26" s="20">
        <v>18</v>
      </c>
      <c r="B26" s="21" t="s">
        <v>64</v>
      </c>
      <c r="E26" s="22"/>
      <c r="F26" s="23"/>
      <c r="G26" s="23"/>
      <c r="H26" s="23"/>
      <c r="I26" s="23"/>
      <c r="J26" s="18">
        <f t="shared" si="2"/>
        <v>0</v>
      </c>
      <c r="K26" s="19" t="str">
        <f t="shared" si="3"/>
        <v>ปรับปรุง</v>
      </c>
      <c r="O26" s="2">
        <f t="shared" si="0"/>
        <v>0</v>
      </c>
      <c r="P26" s="2">
        <f t="shared" si="1"/>
        <v>0</v>
      </c>
      <c r="Q26" s="2">
        <f t="shared" si="4"/>
        <v>0</v>
      </c>
    </row>
    <row r="27" spans="1:17">
      <c r="A27" s="20">
        <v>19</v>
      </c>
      <c r="B27" s="21" t="s">
        <v>65</v>
      </c>
      <c r="E27" s="22"/>
      <c r="F27" s="23"/>
      <c r="G27" s="23"/>
      <c r="H27" s="23"/>
      <c r="I27" s="23"/>
      <c r="J27" s="18">
        <f t="shared" si="2"/>
        <v>0</v>
      </c>
      <c r="K27" s="19" t="str">
        <f t="shared" si="3"/>
        <v>ปรับปรุง</v>
      </c>
      <c r="O27" s="2">
        <f t="shared" si="0"/>
        <v>0</v>
      </c>
      <c r="P27" s="2">
        <f t="shared" si="1"/>
        <v>0</v>
      </c>
      <c r="Q27" s="2">
        <f t="shared" si="4"/>
        <v>0</v>
      </c>
    </row>
  </sheetData>
  <mergeCells count="11">
    <mergeCell ref="A4:A8"/>
    <mergeCell ref="B4:B8"/>
    <mergeCell ref="E4:K4"/>
    <mergeCell ref="K5:K8"/>
    <mergeCell ref="J5:J8"/>
    <mergeCell ref="G6:G8"/>
    <mergeCell ref="H6:H8"/>
    <mergeCell ref="E5:I5"/>
    <mergeCell ref="I6:I8"/>
    <mergeCell ref="E6:E8"/>
    <mergeCell ref="F6:F8"/>
  </mergeCells>
  <pageMargins left="0.23622047244094491" right="0.23622047244094491" top="0.35433070866141736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6"/>
  <sheetViews>
    <sheetView workbookViewId="0">
      <selection activeCell="A5" sqref="A5"/>
    </sheetView>
  </sheetViews>
  <sheetFormatPr defaultColWidth="9" defaultRowHeight="24"/>
  <cols>
    <col min="1" max="1" width="7" style="2" customWidth="1"/>
    <col min="2" max="2" width="8.453125" style="2" customWidth="1"/>
    <col min="3" max="3" width="11.26953125" style="2" customWidth="1"/>
    <col min="4" max="4" width="8" style="2" customWidth="1"/>
    <col min="5" max="6" width="8.1796875" style="2" customWidth="1"/>
    <col min="7" max="7" width="7.81640625" style="2" bestFit="1" customWidth="1"/>
    <col min="8" max="8" width="5.1796875" style="2" customWidth="1"/>
    <col min="9" max="9" width="4.1796875" style="2" customWidth="1"/>
    <col min="10" max="10" width="5.1796875" style="2" customWidth="1"/>
    <col min="11" max="11" width="4.1796875" style="2" customWidth="1"/>
    <col min="12" max="13" width="5.7265625" style="2" customWidth="1"/>
    <col min="14" max="14" width="5.81640625" style="2" customWidth="1"/>
    <col min="15" max="15" width="6.54296875" style="2" customWidth="1"/>
    <col min="16" max="16" width="7.1796875" style="2" customWidth="1"/>
    <col min="17" max="17" width="6.7265625" style="2" customWidth="1"/>
    <col min="18" max="18" width="5.26953125" style="2" customWidth="1"/>
    <col min="19" max="19" width="5.453125" style="2" customWidth="1"/>
    <col min="20" max="20" width="5.1796875" style="2" customWidth="1"/>
    <col min="21" max="16384" width="9" style="2"/>
  </cols>
  <sheetData>
    <row r="1" spans="1:20">
      <c r="A1" s="50" t="s">
        <v>66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</row>
    <row r="2" spans="1:20">
      <c r="A2" s="50" t="str">
        <f>"รายวิชา  "&amp;ข้อมูลรายวิชา!B7&amp;"  รหัสวิชา  "&amp;ข้อมูลรายวิชา!B8&amp;"  ระดับชั้น  "&amp;ข้อมูลรายวิชา!B3&amp;"  ภาคเรียนที่  "&amp;ข้อมูลรายวิชา!B4&amp;"/"&amp;ข้อมูลรายวิชา!B5</f>
        <v>รายวิชา  กรอกชื่อรายวิชา  รหัสวิชา  กรอกรหัสวิชา  ระดับชั้น  ม.4/1  ภาคเรียนที่  2/2563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</row>
    <row r="3" spans="1:20">
      <c r="A3" s="50" t="str">
        <f>"กลุ่มสาระการเรียนรู้  "&amp;ข้อมูลรายวิชา!B6</f>
        <v>กลุ่มสาระการเรียนรู้  กรอกชื่อกลุ่มสาระ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</row>
    <row r="4" spans="1:20">
      <c r="A4" s="51" t="str">
        <f>"ครูผู้สอน  "&amp;ข้อมูลรายวิชา!B12</f>
        <v>ครูผู้สอน  ชื่อครูผู้สอน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</row>
    <row r="5" spans="1:20">
      <c r="A5" s="11" t="s">
        <v>75</v>
      </c>
    </row>
    <row r="6" spans="1:20">
      <c r="A6" s="52" t="s">
        <v>6</v>
      </c>
      <c r="B6" s="52" t="s">
        <v>16</v>
      </c>
      <c r="C6" s="52" t="s">
        <v>17</v>
      </c>
      <c r="D6" s="54" t="s">
        <v>20</v>
      </c>
      <c r="E6" s="55"/>
      <c r="F6" s="55"/>
      <c r="G6" s="56"/>
      <c r="H6" s="57" t="s">
        <v>18</v>
      </c>
      <c r="I6" s="58"/>
      <c r="J6" s="61" t="s">
        <v>19</v>
      </c>
      <c r="K6" s="62"/>
    </row>
    <row r="7" spans="1:20">
      <c r="A7" s="53"/>
      <c r="B7" s="53"/>
      <c r="C7" s="53"/>
      <c r="D7" s="12" t="s">
        <v>14</v>
      </c>
      <c r="E7" s="12" t="s">
        <v>15</v>
      </c>
      <c r="F7" s="12" t="s">
        <v>38</v>
      </c>
      <c r="G7" s="12" t="s">
        <v>39</v>
      </c>
      <c r="H7" s="59"/>
      <c r="I7" s="60"/>
      <c r="J7" s="63"/>
      <c r="K7" s="64"/>
      <c r="M7" s="2" t="s">
        <v>23</v>
      </c>
    </row>
    <row r="8" spans="1:20">
      <c r="A8" s="13" t="str">
        <f>ข้อมูลรายวิชา!B8</f>
        <v>กรอกรหัสวิชา</v>
      </c>
      <c r="B8" s="13" t="str">
        <f>ข้อมูลรายวิชา!B3</f>
        <v>ม.4/1</v>
      </c>
      <c r="C8" s="13">
        <f t="shared" ref="C8" si="0">SUM(D8:G8)</f>
        <v>19</v>
      </c>
      <c r="D8" s="13">
        <f>COUNTIF(ปพ.ห้อง.1!$K$9:$K$27,"ดีเยี่ยม")</f>
        <v>0</v>
      </c>
      <c r="E8" s="13">
        <f>COUNTIF(ปพ.ห้อง.1!$K$9:$K$27,"ดี")</f>
        <v>0</v>
      </c>
      <c r="F8" s="13">
        <f>COUNTIF(ปพ.ห้อง.1!$K$9:$K$27,"พอใช้")</f>
        <v>0</v>
      </c>
      <c r="G8" s="13">
        <f>COUNTIF(ปพ.ห้อง.1!$K$9:$K$27,"ปรับปรุง")</f>
        <v>19</v>
      </c>
      <c r="H8" s="46">
        <f>SUM(D8:F8)*100/C8</f>
        <v>0</v>
      </c>
      <c r="I8" s="47"/>
      <c r="J8" s="48">
        <f>100-H8</f>
        <v>100</v>
      </c>
      <c r="K8" s="49"/>
      <c r="M8" s="45" t="str">
        <f>"("&amp;ข้อมูลรายวิชา!B12&amp;")"</f>
        <v>(ชื่อครูผู้สอน)</v>
      </c>
      <c r="N8" s="45"/>
      <c r="O8" s="45"/>
      <c r="P8" s="45"/>
      <c r="Q8" s="45"/>
      <c r="R8" s="45"/>
    </row>
    <row r="9" spans="1:20">
      <c r="A9" s="42" t="s">
        <v>40</v>
      </c>
      <c r="B9" s="43"/>
      <c r="C9" s="44"/>
      <c r="D9" s="28">
        <f>D8*100/$C$8</f>
        <v>0</v>
      </c>
      <c r="E9" s="28">
        <f t="shared" ref="E9:G9" si="1">E8*100/$C$8</f>
        <v>0</v>
      </c>
      <c r="F9" s="28">
        <f t="shared" si="1"/>
        <v>0</v>
      </c>
      <c r="G9" s="28">
        <f t="shared" si="1"/>
        <v>100</v>
      </c>
      <c r="H9" s="24"/>
      <c r="I9" s="25"/>
      <c r="J9" s="26"/>
      <c r="K9" s="27"/>
      <c r="M9" s="2" t="s">
        <v>24</v>
      </c>
    </row>
    <row r="10" spans="1:20">
      <c r="M10" s="45" t="str">
        <f>"("&amp;ข้อมูลรายวิชา!B13&amp;")"</f>
        <v>(ชื่อหัวหน้ากลุ่มสาระ)</v>
      </c>
      <c r="N10" s="45"/>
      <c r="O10" s="45"/>
      <c r="P10" s="45"/>
      <c r="Q10" s="45"/>
      <c r="R10" s="45"/>
    </row>
    <row r="11" spans="1:20">
      <c r="M11" s="45"/>
      <c r="N11" s="45"/>
      <c r="O11" s="45"/>
      <c r="P11" s="45"/>
      <c r="Q11" s="45"/>
      <c r="R11" s="45"/>
    </row>
    <row r="12" spans="1:20">
      <c r="M12" s="2" t="s">
        <v>25</v>
      </c>
    </row>
    <row r="13" spans="1:20">
      <c r="M13" s="45" t="s">
        <v>21</v>
      </c>
      <c r="N13" s="45"/>
      <c r="O13" s="45"/>
      <c r="P13" s="45"/>
      <c r="Q13" s="45"/>
      <c r="R13" s="45"/>
    </row>
    <row r="14" spans="1:20">
      <c r="M14" s="2" t="s">
        <v>43</v>
      </c>
    </row>
    <row r="15" spans="1:20">
      <c r="M15" s="45" t="str">
        <f>"( "&amp;ข้อมูลรายวิชา!B14&amp;" )"</f>
        <v>( นายกิตติกรณ์  บุญยืน )</v>
      </c>
      <c r="N15" s="45"/>
      <c r="O15" s="45"/>
      <c r="P15" s="45"/>
      <c r="Q15" s="45"/>
      <c r="R15" s="45"/>
    </row>
    <row r="16" spans="1:20">
      <c r="M16" s="45" t="s">
        <v>44</v>
      </c>
      <c r="N16" s="45"/>
      <c r="O16" s="45"/>
      <c r="P16" s="45"/>
      <c r="Q16" s="45"/>
      <c r="R16" s="45"/>
    </row>
  </sheetData>
  <mergeCells count="19">
    <mergeCell ref="M16:R16"/>
    <mergeCell ref="M15:R15"/>
    <mergeCell ref="M8:R8"/>
    <mergeCell ref="M11:R11"/>
    <mergeCell ref="M10:R10"/>
    <mergeCell ref="A9:C9"/>
    <mergeCell ref="M13:R13"/>
    <mergeCell ref="H8:I8"/>
    <mergeCell ref="J8:K8"/>
    <mergeCell ref="A1:T1"/>
    <mergeCell ref="A2:T2"/>
    <mergeCell ref="A3:T3"/>
    <mergeCell ref="A4:T4"/>
    <mergeCell ref="A6:A7"/>
    <mergeCell ref="B6:B7"/>
    <mergeCell ref="C6:C7"/>
    <mergeCell ref="D6:G6"/>
    <mergeCell ref="H6:I7"/>
    <mergeCell ref="J6:K7"/>
  </mergeCells>
  <pageMargins left="0.43307086614173229" right="0.23622047244094491" top="0.74803149606299213" bottom="0.5118110236220472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ข้อมูลรายวิชา</vt:lpstr>
      <vt:lpstr>ปพ.ห้อง.1</vt:lpstr>
      <vt:lpstr>สรุป(รวม)</vt:lpstr>
      <vt:lpstr>ปพ.ห้อง.1!Print_Titles</vt:lpstr>
      <vt:lpstr>'สรุป(รวม)'!Print_Titles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MasterComp</dc:creator>
  <cp:lastModifiedBy>ADMIN</cp:lastModifiedBy>
  <cp:lastPrinted>2021-03-17T06:01:51Z</cp:lastPrinted>
  <dcterms:created xsi:type="dcterms:W3CDTF">2012-05-03T02:54:39Z</dcterms:created>
  <dcterms:modified xsi:type="dcterms:W3CDTF">2021-04-06T05:56:21Z</dcterms:modified>
</cp:coreProperties>
</file>